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45" windowWidth="9450" windowHeight="6735"/>
  </bookViews>
  <sheets>
    <sheet name="Footprint" sheetId="1" r:id="rId1"/>
    <sheet name="Conversions" sheetId="2" r:id="rId2"/>
    <sheet name="Source" sheetId="3" r:id="rId3"/>
  </sheets>
  <definedNames>
    <definedName name="_xlnm.Print_Area" localSheetId="1">Conversions!$A$1:$I$32</definedName>
    <definedName name="_xlnm.Print_Area" localSheetId="0">Footprint!$A$1:$F$112</definedName>
  </definedNames>
  <calcPr calcId="114210"/>
</workbook>
</file>

<file path=xl/calcChain.xml><?xml version="1.0" encoding="utf-8"?>
<calcChain xmlns="http://schemas.openxmlformats.org/spreadsheetml/2006/main">
  <c r="F65" i="1"/>
  <c r="B14" i="3"/>
  <c r="F62" i="1"/>
  <c r="F11"/>
  <c r="G14" i="2"/>
  <c r="D13"/>
  <c r="D7"/>
  <c r="D5"/>
  <c r="F12" i="1"/>
  <c r="F10"/>
  <c r="F82"/>
</calcChain>
</file>

<file path=xl/sharedStrings.xml><?xml version="1.0" encoding="utf-8"?>
<sst xmlns="http://schemas.openxmlformats.org/spreadsheetml/2006/main" count="56" uniqueCount="48">
  <si>
    <t>Environmental Metrics</t>
  </si>
  <si>
    <t>Total Conversion (MTCO2e)</t>
  </si>
  <si>
    <t>Total Savings</t>
  </si>
  <si>
    <t>Energy Conservation/Energy Star</t>
  </si>
  <si>
    <t>Water Conservation/WaterSense</t>
  </si>
  <si>
    <t xml:space="preserve">Total Savings </t>
  </si>
  <si>
    <t>Mass Transit</t>
  </si>
  <si>
    <t>Miles Avoided</t>
  </si>
  <si>
    <t>Transportation</t>
  </si>
  <si>
    <t>Alternative Energy</t>
  </si>
  <si>
    <t>On-Site Solar</t>
  </si>
  <si>
    <t>LEED Projects</t>
  </si>
  <si>
    <t>Silver - 10%</t>
  </si>
  <si>
    <t>Gold -17%</t>
  </si>
  <si>
    <t>Platinum -17%</t>
  </si>
  <si>
    <t>Misc. - Further Clarification</t>
  </si>
  <si>
    <t>Total (MTCO2e)</t>
  </si>
  <si>
    <t xml:space="preserve">Energy </t>
  </si>
  <si>
    <t xml:space="preserve">Water </t>
  </si>
  <si>
    <t>Solid Waste</t>
  </si>
  <si>
    <t xml:space="preserve">Total Savings(kwh) </t>
  </si>
  <si>
    <t>MTCO2e Savings</t>
  </si>
  <si>
    <t xml:space="preserve">Green Landscaping </t>
  </si>
  <si>
    <t>Solid Waste/Industrial Materials Reuse/Green Products</t>
  </si>
  <si>
    <t>Miscellaneous Energy Conservation</t>
  </si>
  <si>
    <t>Quantity/Area 06/15/2010</t>
  </si>
  <si>
    <t>MOU – Signing Date 11/13/2009</t>
  </si>
  <si>
    <t xml:space="preserve">Total </t>
  </si>
  <si>
    <r>
      <t>Recycled C &amp; D Waste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(Construction Waste)</t>
    </r>
  </si>
  <si>
    <r>
      <t xml:space="preserve">NOX </t>
    </r>
    <r>
      <rPr>
        <b/>
        <sz val="12"/>
        <color indexed="8"/>
        <rFont val="Times New Roman"/>
        <family val="1"/>
      </rPr>
      <t>(equipment only)</t>
    </r>
  </si>
  <si>
    <t>MSW Recycling(includes Wastewise) recycle Only</t>
  </si>
  <si>
    <t>Miscellenaeous Water Conservation, gallons saved</t>
  </si>
  <si>
    <t>Units Conversions:</t>
  </si>
  <si>
    <t>=</t>
  </si>
  <si>
    <t>Therm saved per kWh produced</t>
  </si>
  <si>
    <r>
      <t>lbs CO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PSE&amp;G kWh</t>
    </r>
  </si>
  <si>
    <r>
      <t>Natural Gas, lbs CO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therm</t>
    </r>
  </si>
  <si>
    <r>
      <t>Solar Savings, lbs CO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kWh</t>
    </r>
  </si>
  <si>
    <r>
      <t>Cogen NG savings factor, tons CO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/kWh*  </t>
    </r>
  </si>
  <si>
    <r>
      <t>0.035495 therm/kWh x 11.7 lbs CO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/therm NG x 1 ton/2,000 lbs =</t>
    </r>
  </si>
  <si>
    <r>
      <t>tons CO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/kWh</t>
    </r>
  </si>
  <si>
    <t xml:space="preserve">*Cogen saves 26 therms over conventional power plant per 732.5 kWh produced. </t>
  </si>
  <si>
    <t>Quantity/Area 11/15/2010</t>
  </si>
  <si>
    <t>Quantity/Area 5/1/2011</t>
  </si>
  <si>
    <t>Busch Cogen Plant</t>
  </si>
  <si>
    <t>kWh</t>
  </si>
  <si>
    <t>June 1, 1999 - Nov 13, 2009</t>
  </si>
  <si>
    <t>Nov 95 - May 31, 1999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</si>
</sst>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0000"/>
    <numFmt numFmtId="166" formatCode="#,##0.000000"/>
  </numFmts>
  <fonts count="16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16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indexed="50"/>
        <bgColor indexed="51"/>
      </patternFill>
    </fill>
    <fill>
      <patternFill patternType="solid">
        <fgColor indexed="10"/>
        <bgColor indexed="16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11"/>
        <bgColor indexed="49"/>
      </patternFill>
    </fill>
    <fill>
      <patternFill patternType="solid">
        <fgColor indexed="31"/>
        <bgColor indexed="22"/>
      </patternFill>
    </fill>
  </fills>
  <borders count="32">
    <border>
      <left/>
      <right/>
      <top/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8"/>
      </right>
      <top style="medium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3" borderId="10" xfId="0" applyFont="1" applyFill="1" applyBorder="1"/>
    <xf numFmtId="0" fontId="7" fillId="3" borderId="11" xfId="0" applyFont="1" applyFill="1" applyBorder="1" applyAlignment="1">
      <alignment horizontal="center"/>
    </xf>
    <xf numFmtId="0" fontId="6" fillId="0" borderId="12" xfId="0" applyFont="1" applyFill="1" applyBorder="1"/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/>
    <xf numFmtId="0" fontId="8" fillId="0" borderId="12" xfId="0" applyFont="1" applyFill="1" applyBorder="1"/>
    <xf numFmtId="0" fontId="4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" fontId="9" fillId="0" borderId="14" xfId="0" applyNumberFormat="1" applyFont="1" applyFill="1" applyBorder="1" applyAlignment="1">
      <alignment horizontal="center"/>
    </xf>
    <xf numFmtId="0" fontId="10" fillId="4" borderId="12" xfId="0" applyFont="1" applyFill="1" applyBorder="1" applyAlignment="1">
      <alignment vertical="top"/>
    </xf>
    <xf numFmtId="1" fontId="9" fillId="0" borderId="14" xfId="0" applyNumberFormat="1" applyFont="1" applyBorder="1" applyAlignment="1">
      <alignment horizontal="center"/>
    </xf>
    <xf numFmtId="0" fontId="10" fillId="0" borderId="12" xfId="0" applyFont="1" applyBorder="1"/>
    <xf numFmtId="1" fontId="9" fillId="0" borderId="14" xfId="0" applyNumberFormat="1" applyFont="1" applyBorder="1"/>
    <xf numFmtId="2" fontId="10" fillId="0" borderId="12" xfId="0" applyNumberFormat="1" applyFont="1" applyFill="1" applyBorder="1" applyAlignment="1">
      <alignment vertical="top" wrapText="1"/>
    </xf>
    <xf numFmtId="0" fontId="10" fillId="0" borderId="13" xfId="0" applyFont="1" applyBorder="1" applyAlignment="1">
      <alignment horizontal="center" vertical="top" wrapText="1"/>
    </xf>
    <xf numFmtId="3" fontId="10" fillId="0" borderId="15" xfId="0" applyNumberFormat="1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4" xfId="0" applyFont="1" applyBorder="1"/>
    <xf numFmtId="0" fontId="4" fillId="0" borderId="12" xfId="0" applyFont="1" applyBorder="1"/>
    <xf numFmtId="0" fontId="6" fillId="5" borderId="10" xfId="0" applyFont="1" applyFill="1" applyBorder="1"/>
    <xf numFmtId="0" fontId="7" fillId="5" borderId="11" xfId="0" applyFont="1" applyFill="1" applyBorder="1" applyAlignment="1">
      <alignment horizontal="center"/>
    </xf>
    <xf numFmtId="0" fontId="7" fillId="5" borderId="16" xfId="0" applyFont="1" applyFill="1" applyBorder="1"/>
    <xf numFmtId="0" fontId="11" fillId="0" borderId="12" xfId="0" applyFont="1" applyFill="1" applyBorder="1"/>
    <xf numFmtId="3" fontId="10" fillId="0" borderId="13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9" fillId="0" borderId="15" xfId="0" applyFont="1" applyFill="1" applyBorder="1" applyAlignment="1">
      <alignment horizontal="center"/>
    </xf>
    <xf numFmtId="0" fontId="6" fillId="6" borderId="10" xfId="0" applyFont="1" applyFill="1" applyBorder="1" applyAlignment="1">
      <alignment wrapText="1"/>
    </xf>
    <xf numFmtId="0" fontId="7" fillId="6" borderId="11" xfId="0" applyFont="1" applyFill="1" applyBorder="1" applyAlignment="1">
      <alignment horizontal="center"/>
    </xf>
    <xf numFmtId="0" fontId="7" fillId="6" borderId="16" xfId="0" applyFont="1" applyFill="1" applyBorder="1"/>
    <xf numFmtId="0" fontId="6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4" xfId="0" applyFont="1" applyBorder="1"/>
    <xf numFmtId="0" fontId="6" fillId="7" borderId="10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center" vertical="top" wrapText="1"/>
    </xf>
    <xf numFmtId="0" fontId="6" fillId="7" borderId="17" xfId="0" applyFont="1" applyFill="1" applyBorder="1" applyAlignment="1">
      <alignment horizontal="center" vertical="top" wrapText="1"/>
    </xf>
    <xf numFmtId="0" fontId="6" fillId="7" borderId="16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3" fontId="6" fillId="0" borderId="13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7" fillId="2" borderId="11" xfId="0" applyFont="1" applyFill="1" applyBorder="1" applyAlignment="1">
      <alignment horizontal="center"/>
    </xf>
    <xf numFmtId="0" fontId="7" fillId="2" borderId="16" xfId="0" applyFont="1" applyFill="1" applyBorder="1"/>
    <xf numFmtId="0" fontId="6" fillId="8" borderId="10" xfId="0" applyFont="1" applyFill="1" applyBorder="1"/>
    <xf numFmtId="0" fontId="4" fillId="8" borderId="11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8" borderId="16" xfId="0" applyFont="1" applyFill="1" applyBorder="1"/>
    <xf numFmtId="0" fontId="4" fillId="0" borderId="13" xfId="0" applyFont="1" applyFill="1" applyBorder="1" applyAlignment="1">
      <alignment horizontal="center"/>
    </xf>
    <xf numFmtId="0" fontId="6" fillId="9" borderId="10" xfId="0" applyFont="1" applyFill="1" applyBorder="1"/>
    <xf numFmtId="0" fontId="4" fillId="9" borderId="11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9" borderId="16" xfId="0" applyFont="1" applyFill="1" applyBorder="1"/>
    <xf numFmtId="0" fontId="4" fillId="0" borderId="14" xfId="0" applyFont="1" applyFill="1" applyBorder="1"/>
    <xf numFmtId="0" fontId="6" fillId="0" borderId="13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10" borderId="10" xfId="0" applyFont="1" applyFill="1" applyBorder="1"/>
    <xf numFmtId="0" fontId="4" fillId="10" borderId="11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16" xfId="0" applyFont="1" applyFill="1" applyBorder="1"/>
    <xf numFmtId="0" fontId="2" fillId="0" borderId="0" xfId="0" applyFont="1" applyFill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2" fillId="0" borderId="20" xfId="0" applyFont="1" applyFill="1" applyBorder="1"/>
    <xf numFmtId="3" fontId="6" fillId="0" borderId="15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6" fillId="11" borderId="10" xfId="0" applyFont="1" applyFill="1" applyBorder="1"/>
    <xf numFmtId="0" fontId="4" fillId="11" borderId="11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4" fillId="11" borderId="16" xfId="0" applyFont="1" applyFill="1" applyBorder="1"/>
    <xf numFmtId="0" fontId="8" fillId="0" borderId="12" xfId="0" applyFont="1" applyBorder="1"/>
    <xf numFmtId="0" fontId="4" fillId="2" borderId="1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6" xfId="0" applyFont="1" applyFill="1" applyBorder="1"/>
    <xf numFmtId="0" fontId="4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4" xfId="0" applyFont="1" applyBorder="1"/>
    <xf numFmtId="0" fontId="6" fillId="12" borderId="10" xfId="0" applyFont="1" applyFill="1" applyBorder="1" applyAlignment="1">
      <alignment horizontal="left"/>
    </xf>
    <xf numFmtId="3" fontId="10" fillId="12" borderId="11" xfId="0" applyNumberFormat="1" applyFont="1" applyFill="1" applyBorder="1" applyAlignment="1">
      <alignment horizontal="center"/>
    </xf>
    <xf numFmtId="3" fontId="10" fillId="12" borderId="17" xfId="0" applyNumberFormat="1" applyFont="1" applyFill="1" applyBorder="1" applyAlignment="1">
      <alignment horizontal="center"/>
    </xf>
    <xf numFmtId="164" fontId="10" fillId="12" borderId="16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left"/>
    </xf>
    <xf numFmtId="3" fontId="10" fillId="0" borderId="15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left"/>
    </xf>
    <xf numFmtId="3" fontId="6" fillId="0" borderId="23" xfId="0" applyNumberFormat="1" applyFont="1" applyFill="1" applyBorder="1" applyAlignment="1">
      <alignment horizontal="center"/>
    </xf>
    <xf numFmtId="3" fontId="6" fillId="0" borderId="24" xfId="0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0" fillId="0" borderId="12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4" xfId="0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165" fontId="2" fillId="0" borderId="0" xfId="0" applyNumberFormat="1" applyFont="1"/>
    <xf numFmtId="3" fontId="10" fillId="0" borderId="15" xfId="0" applyNumberFormat="1" applyFont="1" applyBorder="1" applyAlignment="1">
      <alignment horizontal="center"/>
    </xf>
    <xf numFmtId="3" fontId="2" fillId="0" borderId="0" xfId="0" applyNumberFormat="1" applyFont="1"/>
    <xf numFmtId="3" fontId="4" fillId="0" borderId="14" xfId="0" applyNumberFormat="1" applyFont="1" applyBorder="1" applyAlignment="1">
      <alignment horizontal="center"/>
    </xf>
    <xf numFmtId="0" fontId="13" fillId="0" borderId="0" xfId="0" applyFont="1"/>
    <xf numFmtId="166" fontId="0" fillId="0" borderId="0" xfId="0" applyNumberFormat="1"/>
    <xf numFmtId="166" fontId="15" fillId="0" borderId="0" xfId="0" applyNumberFormat="1" applyFont="1"/>
    <xf numFmtId="0" fontId="6" fillId="2" borderId="26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7" fillId="3" borderId="2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3" fontId="10" fillId="0" borderId="29" xfId="0" applyNumberFormat="1" applyFont="1" applyFill="1" applyBorder="1" applyAlignment="1">
      <alignment horizontal="center" vertical="top" wrapText="1"/>
    </xf>
    <xf numFmtId="3" fontId="4" fillId="0" borderId="29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7" fillId="6" borderId="28" xfId="0" applyFont="1" applyFill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7" borderId="30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4" fillId="9" borderId="30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4" fillId="10" borderId="3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10" fillId="0" borderId="29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3" fontId="10" fillId="0" borderId="29" xfId="0" applyNumberFormat="1" applyFont="1" applyBorder="1" applyAlignment="1">
      <alignment horizontal="center"/>
    </xf>
    <xf numFmtId="3" fontId="6" fillId="0" borderId="29" xfId="0" applyNumberFormat="1" applyFont="1" applyFill="1" applyBorder="1" applyAlignment="1">
      <alignment horizontal="center"/>
    </xf>
    <xf numFmtId="0" fontId="4" fillId="11" borderId="30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10" fillId="0" borderId="29" xfId="0" applyFont="1" applyBorder="1" applyAlignment="1">
      <alignment horizontal="center" wrapText="1"/>
    </xf>
    <xf numFmtId="3" fontId="10" fillId="12" borderId="30" xfId="0" applyNumberFormat="1" applyFont="1" applyFill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9" fontId="4" fillId="0" borderId="15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000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4"/>
  <sheetViews>
    <sheetView tabSelected="1" view="pageBreakPreview" zoomScale="60" workbookViewId="0">
      <selection activeCell="H15" sqref="H15"/>
    </sheetView>
  </sheetViews>
  <sheetFormatPr defaultRowHeight="12.75"/>
  <cols>
    <col min="1" max="1" width="62.140625" style="1" bestFit="1" customWidth="1"/>
    <col min="2" max="2" width="25" style="2" customWidth="1"/>
    <col min="3" max="5" width="44.42578125" style="2" customWidth="1"/>
    <col min="6" max="6" width="18.7109375" style="1" customWidth="1"/>
    <col min="7" max="7" width="9.140625" style="1"/>
    <col min="8" max="8" width="11.28515625" style="1" bestFit="1" customWidth="1"/>
    <col min="9" max="9" width="10.140625" style="1" bestFit="1" customWidth="1"/>
    <col min="11" max="16384" width="9.140625" style="1"/>
  </cols>
  <sheetData>
    <row r="1" spans="1:9" ht="13.5" thickBot="1"/>
    <row r="2" spans="1:9" ht="21.75" thickTop="1" thickBot="1">
      <c r="A2" s="3"/>
      <c r="B2" s="4"/>
      <c r="C2" s="4"/>
      <c r="D2" s="4"/>
      <c r="E2" s="4"/>
    </row>
    <row r="3" spans="1:9" ht="17.25" thickTop="1" thickBot="1">
      <c r="A3" s="5"/>
      <c r="B3" s="4"/>
      <c r="C3" s="4"/>
      <c r="D3" s="4"/>
      <c r="E3" s="4"/>
    </row>
    <row r="4" spans="1:9" ht="55.15" customHeight="1" thickTop="1" thickBot="1">
      <c r="A4" s="6" t="s">
        <v>0</v>
      </c>
      <c r="B4" s="7" t="s">
        <v>26</v>
      </c>
      <c r="C4" s="8" t="s">
        <v>25</v>
      </c>
      <c r="D4" s="8" t="s">
        <v>42</v>
      </c>
      <c r="E4" s="135" t="s">
        <v>43</v>
      </c>
      <c r="F4" s="9" t="s">
        <v>1</v>
      </c>
    </row>
    <row r="5" spans="1:9" ht="39" customHeight="1" thickBot="1">
      <c r="A5" s="10"/>
      <c r="B5" s="11"/>
      <c r="C5" s="12"/>
      <c r="D5" s="12"/>
      <c r="E5" s="136"/>
      <c r="F5" s="13"/>
    </row>
    <row r="6" spans="1:9" ht="39" customHeight="1" thickBot="1">
      <c r="A6" s="14" t="s">
        <v>3</v>
      </c>
      <c r="B6" s="15"/>
      <c r="C6" s="15"/>
      <c r="D6" s="15"/>
      <c r="E6" s="137"/>
      <c r="F6" s="122"/>
    </row>
    <row r="7" spans="1:9" ht="39" customHeight="1">
      <c r="A7" s="16"/>
      <c r="B7" s="17"/>
      <c r="C7" s="17"/>
      <c r="D7" s="17"/>
      <c r="E7" s="138"/>
      <c r="F7" s="18"/>
    </row>
    <row r="8" spans="1:9" ht="15.75">
      <c r="A8" s="19" t="s">
        <v>2</v>
      </c>
      <c r="B8" s="20"/>
      <c r="C8" s="21"/>
      <c r="D8" s="21"/>
      <c r="E8" s="139"/>
      <c r="F8" s="22"/>
    </row>
    <row r="9" spans="1:9" ht="15.75">
      <c r="A9" s="23" t="s">
        <v>24</v>
      </c>
      <c r="C9" s="21"/>
      <c r="D9" s="21"/>
      <c r="E9" s="139"/>
      <c r="F9" s="24"/>
    </row>
    <row r="10" spans="1:9" ht="15.75">
      <c r="A10" s="25"/>
      <c r="B10" s="126"/>
      <c r="C10" s="21"/>
      <c r="D10" s="21"/>
      <c r="E10" s="139"/>
      <c r="F10" s="123">
        <f>SUM(B10:D10)*1.0988/2000</f>
        <v>0</v>
      </c>
      <c r="H10" s="128"/>
    </row>
    <row r="11" spans="1:9" ht="15.75">
      <c r="A11" s="27"/>
      <c r="B11" s="28"/>
      <c r="C11" s="29"/>
      <c r="D11" s="29"/>
      <c r="E11" s="140"/>
      <c r="F11" s="123">
        <f>SUM(C11:D11)*1.0988/2000</f>
        <v>0</v>
      </c>
      <c r="H11" s="128"/>
      <c r="I11" s="130"/>
    </row>
    <row r="12" spans="1:9" ht="15.75">
      <c r="A12" s="25"/>
      <c r="B12" s="126"/>
      <c r="C12" s="127"/>
      <c r="D12" s="127"/>
      <c r="E12" s="141"/>
      <c r="F12" s="131">
        <f>SUM(B12:D12)*11.7/2000</f>
        <v>0</v>
      </c>
    </row>
    <row r="13" spans="1:9" ht="15.75">
      <c r="A13" s="25"/>
      <c r="B13" s="20"/>
      <c r="C13" s="30"/>
      <c r="D13" s="30"/>
      <c r="E13" s="142"/>
      <c r="F13" s="31"/>
    </row>
    <row r="14" spans="1:9" ht="16.5" thickBot="1">
      <c r="A14" s="32"/>
      <c r="B14" s="20"/>
      <c r="C14" s="30"/>
      <c r="D14" s="30"/>
      <c r="E14" s="142"/>
      <c r="F14" s="31"/>
    </row>
    <row r="15" spans="1:9" ht="16.5" thickBot="1">
      <c r="A15" s="33" t="s">
        <v>4</v>
      </c>
      <c r="B15" s="34"/>
      <c r="C15" s="34"/>
      <c r="D15" s="34"/>
      <c r="E15" s="143"/>
      <c r="F15" s="35"/>
    </row>
    <row r="16" spans="1:9" ht="15.75">
      <c r="A16" s="32"/>
      <c r="B16" s="20"/>
      <c r="C16" s="30"/>
      <c r="D16" s="30"/>
      <c r="E16" s="142"/>
      <c r="F16" s="31"/>
    </row>
    <row r="17" spans="1:6" ht="15.75">
      <c r="A17" s="36" t="s">
        <v>2</v>
      </c>
      <c r="B17" s="37"/>
      <c r="C17" s="38"/>
      <c r="D17" s="38"/>
      <c r="E17" s="144"/>
      <c r="F17" s="39"/>
    </row>
    <row r="18" spans="1:6" ht="15.75">
      <c r="A18" s="40" t="s">
        <v>31</v>
      </c>
      <c r="B18" s="37"/>
      <c r="C18" s="38"/>
      <c r="D18" s="38"/>
      <c r="E18" s="144"/>
      <c r="F18" s="39"/>
    </row>
    <row r="19" spans="1:6" ht="15.75">
      <c r="A19" s="36"/>
      <c r="B19" s="37"/>
      <c r="C19" s="38"/>
      <c r="D19" s="38"/>
      <c r="E19" s="144"/>
      <c r="F19" s="39"/>
    </row>
    <row r="20" spans="1:6" ht="16.5" thickBot="1">
      <c r="B20" s="37"/>
      <c r="C20" s="41"/>
      <c r="D20" s="41"/>
      <c r="E20" s="145"/>
      <c r="F20" s="39"/>
    </row>
    <row r="21" spans="1:6" ht="16.5" thickBot="1">
      <c r="A21" s="42" t="s">
        <v>23</v>
      </c>
      <c r="B21" s="43"/>
      <c r="C21" s="43"/>
      <c r="D21" s="43"/>
      <c r="E21" s="146"/>
      <c r="F21" s="44"/>
    </row>
    <row r="22" spans="1:6" ht="15.75">
      <c r="A22" s="16"/>
      <c r="B22" s="17"/>
      <c r="C22" s="17"/>
      <c r="D22" s="17"/>
      <c r="F22" s="18"/>
    </row>
    <row r="23" spans="1:6" ht="15.75">
      <c r="A23" s="36" t="s">
        <v>5</v>
      </c>
      <c r="B23" s="17"/>
      <c r="D23" s="17"/>
      <c r="E23" s="17"/>
      <c r="F23" s="45"/>
    </row>
    <row r="24" spans="1:6" ht="15.75">
      <c r="A24" s="113" t="s">
        <v>30</v>
      </c>
      <c r="B24" s="114"/>
      <c r="C24" s="171"/>
      <c r="D24" s="115"/>
      <c r="E24" s="115"/>
      <c r="F24" s="116"/>
    </row>
    <row r="25" spans="1:6" ht="15.75">
      <c r="A25" s="117"/>
      <c r="B25" s="118"/>
      <c r="D25" s="119"/>
      <c r="E25" s="119"/>
      <c r="F25" s="121"/>
    </row>
    <row r="26" spans="1:6" ht="15.75">
      <c r="A26" s="117"/>
      <c r="B26" s="120"/>
      <c r="D26" s="119"/>
      <c r="E26" s="119"/>
      <c r="F26" s="121"/>
    </row>
    <row r="27" spans="1:6" ht="15.75">
      <c r="A27" s="117" t="s">
        <v>28</v>
      </c>
      <c r="B27" s="118"/>
      <c r="C27" s="119"/>
      <c r="D27" s="119"/>
      <c r="E27" s="147"/>
      <c r="F27" s="116"/>
    </row>
    <row r="28" spans="1:6" ht="15.75">
      <c r="A28" s="25"/>
      <c r="B28" s="20"/>
      <c r="C28" s="30"/>
      <c r="D28" s="30"/>
      <c r="E28" s="142"/>
      <c r="F28" s="31"/>
    </row>
    <row r="29" spans="1:6" ht="16.5" thickBot="1">
      <c r="A29" s="25"/>
      <c r="B29" s="20"/>
      <c r="C29" s="20"/>
      <c r="D29" s="20"/>
      <c r="E29" s="148"/>
      <c r="F29" s="31"/>
    </row>
    <row r="30" spans="1:6" ht="16.5" thickBot="1">
      <c r="A30" s="48" t="s">
        <v>22</v>
      </c>
      <c r="B30" s="49"/>
      <c r="C30" s="50"/>
      <c r="D30" s="50"/>
      <c r="E30" s="149"/>
      <c r="F30" s="51"/>
    </row>
    <row r="31" spans="1:6" ht="15.75">
      <c r="A31" s="52"/>
      <c r="B31" s="53"/>
      <c r="C31" s="54"/>
      <c r="D31" s="54"/>
      <c r="E31" s="150"/>
      <c r="F31" s="55"/>
    </row>
    <row r="32" spans="1:6" ht="15.75">
      <c r="A32" s="19" t="s">
        <v>2</v>
      </c>
      <c r="B32" s="20"/>
      <c r="C32" s="30"/>
      <c r="D32" s="30"/>
      <c r="E32" s="142"/>
      <c r="F32" s="22"/>
    </row>
    <row r="33" spans="1:6" ht="15.75">
      <c r="A33" s="25"/>
      <c r="B33" s="20"/>
      <c r="C33" s="30"/>
      <c r="D33" s="30"/>
      <c r="E33" s="142"/>
      <c r="F33" s="26"/>
    </row>
    <row r="34" spans="1:6" ht="15.75">
      <c r="A34" s="40"/>
      <c r="B34" s="37"/>
      <c r="C34" s="56"/>
      <c r="D34" s="56"/>
      <c r="E34" s="151"/>
      <c r="F34" s="22"/>
    </row>
    <row r="35" spans="1:6" ht="15.75">
      <c r="A35" s="25"/>
      <c r="B35" s="20"/>
      <c r="C35" s="30"/>
      <c r="D35" s="30"/>
      <c r="E35" s="142"/>
      <c r="F35" s="31"/>
    </row>
    <row r="36" spans="1:6" ht="15.75">
      <c r="A36" s="25"/>
      <c r="B36" s="20"/>
      <c r="C36" s="30"/>
      <c r="D36" s="30"/>
      <c r="E36" s="142"/>
      <c r="F36" s="31"/>
    </row>
    <row r="37" spans="1:6" ht="15.75">
      <c r="A37" s="25"/>
      <c r="B37" s="20"/>
      <c r="C37" s="30"/>
      <c r="D37" s="30"/>
      <c r="E37" s="142"/>
      <c r="F37" s="31"/>
    </row>
    <row r="38" spans="1:6" ht="15.75">
      <c r="A38" s="25"/>
      <c r="B38" s="20"/>
      <c r="C38" s="30"/>
      <c r="D38" s="30"/>
      <c r="E38" s="142"/>
      <c r="F38" s="31"/>
    </row>
    <row r="39" spans="1:6" ht="15.75">
      <c r="A39" s="25"/>
      <c r="B39" s="20"/>
      <c r="C39" s="30"/>
      <c r="D39" s="30"/>
      <c r="E39" s="142"/>
      <c r="F39" s="31"/>
    </row>
    <row r="40" spans="1:6" ht="16.5" thickBot="1">
      <c r="B40" s="20"/>
      <c r="C40" s="30"/>
      <c r="D40" s="30"/>
      <c r="E40" s="142"/>
      <c r="F40" s="31"/>
    </row>
    <row r="41" spans="1:6" ht="16.5" thickBot="1">
      <c r="A41" s="57"/>
      <c r="B41" s="58"/>
      <c r="C41" s="58"/>
      <c r="D41" s="58"/>
      <c r="E41" s="152"/>
      <c r="F41" s="59"/>
    </row>
    <row r="42" spans="1:6" ht="16.5" thickBot="1">
      <c r="A42" s="60" t="s">
        <v>6</v>
      </c>
      <c r="B42" s="61"/>
      <c r="C42" s="62"/>
      <c r="D42" s="62"/>
      <c r="E42" s="153"/>
      <c r="F42" s="63"/>
    </row>
    <row r="43" spans="1:6" ht="15.75">
      <c r="A43" s="16"/>
      <c r="B43" s="64"/>
      <c r="C43" s="38"/>
      <c r="D43" s="38"/>
      <c r="E43" s="144"/>
      <c r="F43" s="31"/>
    </row>
    <row r="44" spans="1:6" ht="15.75">
      <c r="A44" s="36" t="s">
        <v>5</v>
      </c>
      <c r="B44" s="64"/>
      <c r="C44" s="38"/>
      <c r="D44" s="38"/>
      <c r="E44" s="144"/>
      <c r="F44" s="31"/>
    </row>
    <row r="45" spans="1:6" ht="15.75">
      <c r="A45" s="25" t="s">
        <v>7</v>
      </c>
      <c r="B45" s="20"/>
      <c r="C45" s="30"/>
      <c r="D45" s="30"/>
      <c r="E45" s="142"/>
      <c r="F45" s="31"/>
    </row>
    <row r="46" spans="1:6" ht="16.5" thickBot="1">
      <c r="A46" s="25"/>
      <c r="B46" s="20"/>
      <c r="C46" s="30"/>
      <c r="D46" s="30"/>
      <c r="E46" s="142"/>
      <c r="F46" s="31"/>
    </row>
    <row r="47" spans="1:6" ht="16.5" thickBot="1">
      <c r="A47" s="65" t="s">
        <v>8</v>
      </c>
      <c r="B47" s="66"/>
      <c r="C47" s="67"/>
      <c r="D47" s="67"/>
      <c r="E47" s="154"/>
      <c r="F47" s="68"/>
    </row>
    <row r="48" spans="1:6" ht="15.75">
      <c r="A48" s="16"/>
      <c r="B48" s="64"/>
      <c r="C48" s="38"/>
      <c r="D48" s="38"/>
      <c r="E48" s="144"/>
      <c r="F48" s="69"/>
    </row>
    <row r="49" spans="1:6" ht="15.75">
      <c r="A49" s="19" t="s">
        <v>27</v>
      </c>
      <c r="B49" s="20"/>
      <c r="C49" s="38"/>
      <c r="D49" s="38"/>
      <c r="E49" s="144"/>
      <c r="F49" s="22"/>
    </row>
    <row r="50" spans="1:6" ht="15.75">
      <c r="A50" s="40"/>
      <c r="B50" s="70"/>
      <c r="C50" s="71"/>
      <c r="D50" s="71"/>
      <c r="E50" s="155"/>
      <c r="F50" s="22"/>
    </row>
    <row r="51" spans="1:6" ht="15.75">
      <c r="A51" s="25"/>
      <c r="B51" s="20"/>
      <c r="C51" s="30"/>
      <c r="D51" s="30"/>
      <c r="E51" s="142"/>
      <c r="F51" s="31"/>
    </row>
    <row r="52" spans="1:6" ht="15.75">
      <c r="A52" s="25"/>
      <c r="B52" s="20"/>
      <c r="C52" s="30"/>
      <c r="D52" s="30"/>
      <c r="E52" s="142"/>
      <c r="F52" s="31"/>
    </row>
    <row r="53" spans="1:6" ht="15.75">
      <c r="A53" s="25"/>
      <c r="B53" s="20"/>
      <c r="C53" s="30"/>
      <c r="D53" s="30"/>
      <c r="E53" s="142"/>
      <c r="F53" s="31"/>
    </row>
    <row r="54" spans="1:6" ht="15.75">
      <c r="A54" s="25"/>
      <c r="B54" s="20"/>
      <c r="C54" s="30"/>
      <c r="D54" s="30"/>
      <c r="E54" s="142"/>
      <c r="F54" s="31"/>
    </row>
    <row r="55" spans="1:6" ht="15.75">
      <c r="A55" s="25"/>
      <c r="B55" s="20"/>
      <c r="C55" s="30"/>
      <c r="D55" s="30"/>
      <c r="E55" s="142"/>
      <c r="F55" s="31"/>
    </row>
    <row r="56" spans="1:6" ht="15.75">
      <c r="A56" s="25"/>
      <c r="B56" s="20"/>
      <c r="C56" s="30"/>
      <c r="D56" s="30"/>
      <c r="E56" s="142"/>
      <c r="F56" s="31"/>
    </row>
    <row r="57" spans="1:6" ht="16.5" thickBot="1">
      <c r="A57" s="32"/>
      <c r="B57" s="20"/>
      <c r="C57" s="30"/>
      <c r="D57" s="30"/>
      <c r="E57" s="142"/>
      <c r="F57" s="31"/>
    </row>
    <row r="58" spans="1:6" ht="16.5" thickBot="1">
      <c r="A58" s="72" t="s">
        <v>9</v>
      </c>
      <c r="B58" s="73"/>
      <c r="C58" s="74"/>
      <c r="D58" s="74"/>
      <c r="E58" s="156"/>
      <c r="F58" s="75"/>
    </row>
    <row r="59" spans="1:6" ht="15.75">
      <c r="A59" s="16"/>
      <c r="B59" s="64"/>
      <c r="C59" s="38"/>
      <c r="D59" s="38"/>
      <c r="E59" s="144"/>
      <c r="F59" s="69"/>
    </row>
    <row r="60" spans="1:6" ht="15.75">
      <c r="A60" s="36" t="s">
        <v>20</v>
      </c>
      <c r="B60" s="64"/>
      <c r="C60" s="38"/>
      <c r="D60" s="38"/>
      <c r="E60" s="144"/>
      <c r="F60" s="46"/>
    </row>
    <row r="61" spans="1:6">
      <c r="A61" s="76"/>
      <c r="B61" s="77"/>
      <c r="C61" s="78"/>
      <c r="D61" s="78"/>
      <c r="E61" s="157"/>
      <c r="F61" s="79"/>
    </row>
    <row r="62" spans="1:6" ht="15.75">
      <c r="A62" s="16" t="s">
        <v>10</v>
      </c>
      <c r="B62" s="37"/>
      <c r="C62" s="103"/>
      <c r="D62" s="103"/>
      <c r="E62" s="158"/>
      <c r="F62" s="123">
        <f>SUM(B62:E62)*1.0988/2000</f>
        <v>0</v>
      </c>
    </row>
    <row r="63" spans="1:6" ht="15.75">
      <c r="A63" s="25"/>
      <c r="B63" s="81"/>
      <c r="C63" s="82"/>
      <c r="D63" s="82"/>
      <c r="E63" s="159"/>
      <c r="F63" s="83"/>
    </row>
    <row r="64" spans="1:6" ht="15.75">
      <c r="A64" s="25"/>
      <c r="B64" s="20"/>
      <c r="C64" s="30"/>
      <c r="D64" s="30"/>
      <c r="E64" s="142"/>
      <c r="F64" s="47"/>
    </row>
    <row r="65" spans="1:6" ht="15.75">
      <c r="A65" s="25"/>
      <c r="B65" s="129"/>
      <c r="C65" s="129"/>
      <c r="D65" s="129"/>
      <c r="E65" s="160"/>
      <c r="F65" s="123">
        <f ca="1">SUM(B65:E65)*Conversions!D7</f>
        <v>0</v>
      </c>
    </row>
    <row r="66" spans="1:6" ht="15.75">
      <c r="A66" s="16"/>
      <c r="B66" s="84"/>
      <c r="C66" s="80"/>
      <c r="D66" s="80"/>
      <c r="E66" s="161"/>
      <c r="F66" s="45"/>
    </row>
    <row r="67" spans="1:6" ht="16.5" thickBot="1">
      <c r="A67" s="25"/>
      <c r="B67" s="20"/>
      <c r="C67" s="30"/>
      <c r="D67" s="30"/>
      <c r="E67" s="142"/>
      <c r="F67" s="31"/>
    </row>
    <row r="68" spans="1:6" ht="16.5" thickBot="1">
      <c r="A68" s="85" t="s">
        <v>11</v>
      </c>
      <c r="B68" s="86"/>
      <c r="C68" s="87"/>
      <c r="D68" s="87"/>
      <c r="E68" s="162"/>
      <c r="F68" s="88"/>
    </row>
    <row r="69" spans="1:6" ht="15.75">
      <c r="A69" s="16"/>
      <c r="B69" s="64"/>
      <c r="C69" s="38"/>
      <c r="D69" s="38"/>
      <c r="E69" s="144"/>
      <c r="F69" s="69"/>
    </row>
    <row r="70" spans="1:6" ht="15.75">
      <c r="A70" s="89" t="s">
        <v>5</v>
      </c>
      <c r="B70" s="20"/>
      <c r="C70" s="170"/>
      <c r="D70" s="170"/>
      <c r="E70" s="142"/>
      <c r="F70" s="31"/>
    </row>
    <row r="71" spans="1:6" ht="15.75">
      <c r="A71" s="25" t="s">
        <v>12</v>
      </c>
      <c r="B71" s="20"/>
      <c r="C71" s="30"/>
      <c r="D71" s="30"/>
      <c r="E71" s="142"/>
      <c r="F71" s="31"/>
    </row>
    <row r="72" spans="1:6" ht="15.75">
      <c r="A72" s="25" t="s">
        <v>13</v>
      </c>
      <c r="B72" s="20"/>
      <c r="C72" s="30"/>
      <c r="D72" s="30"/>
      <c r="E72" s="142"/>
      <c r="F72" s="31"/>
    </row>
    <row r="73" spans="1:6" ht="15.75">
      <c r="A73" s="25" t="s">
        <v>14</v>
      </c>
      <c r="B73" s="20"/>
      <c r="C73" s="30"/>
      <c r="D73" s="30"/>
      <c r="E73" s="142"/>
      <c r="F73" s="31"/>
    </row>
    <row r="74" spans="1:6" ht="15.75">
      <c r="A74" s="32"/>
      <c r="B74" s="20"/>
      <c r="C74" s="30"/>
      <c r="D74" s="30"/>
      <c r="E74" s="142"/>
      <c r="F74" s="31"/>
    </row>
    <row r="75" spans="1:6" ht="16.5" thickBot="1">
      <c r="A75" s="32"/>
      <c r="B75" s="20"/>
      <c r="C75" s="30"/>
      <c r="D75" s="30"/>
      <c r="E75" s="142"/>
      <c r="F75" s="31"/>
    </row>
    <row r="76" spans="1:6" ht="16.5" thickBot="1">
      <c r="A76" s="57" t="s">
        <v>15</v>
      </c>
      <c r="B76" s="90"/>
      <c r="C76" s="91"/>
      <c r="D76" s="91"/>
      <c r="E76" s="163"/>
      <c r="F76" s="92"/>
    </row>
    <row r="77" spans="1:6" ht="15.75">
      <c r="A77" s="25" t="s">
        <v>29</v>
      </c>
      <c r="B77" s="20"/>
      <c r="C77" s="30"/>
      <c r="D77" s="30"/>
      <c r="E77" s="142"/>
      <c r="F77" s="93"/>
    </row>
    <row r="78" spans="1:6" ht="16.5" thickBot="1">
      <c r="A78" s="94"/>
      <c r="B78" s="95"/>
      <c r="C78" s="96"/>
      <c r="D78" s="96"/>
      <c r="E78" s="164"/>
      <c r="F78" s="97"/>
    </row>
    <row r="79" spans="1:6" ht="16.5" thickBot="1">
      <c r="A79" s="98" t="s">
        <v>21</v>
      </c>
      <c r="B79" s="99"/>
      <c r="C79" s="100"/>
      <c r="D79" s="100"/>
      <c r="E79" s="165"/>
      <c r="F79" s="101"/>
    </row>
    <row r="80" spans="1:6" ht="15.75">
      <c r="A80" s="102"/>
      <c r="B80" s="37"/>
      <c r="C80" s="103"/>
      <c r="D80" s="103"/>
      <c r="E80" s="158"/>
      <c r="F80" s="104"/>
    </row>
    <row r="81" spans="1:6" ht="15.75">
      <c r="A81" s="105" t="s">
        <v>16</v>
      </c>
      <c r="B81" s="56"/>
      <c r="C81" s="80"/>
      <c r="D81" s="80"/>
      <c r="E81" s="161"/>
      <c r="F81" s="106"/>
    </row>
    <row r="82" spans="1:6" ht="15.75">
      <c r="A82" s="105" t="s">
        <v>17</v>
      </c>
      <c r="B82" s="56"/>
      <c r="C82" s="80"/>
      <c r="D82" s="80"/>
      <c r="E82" s="161"/>
      <c r="F82" s="124">
        <f>SUM(F10,F11,F12,F62,F65)</f>
        <v>0</v>
      </c>
    </row>
    <row r="83" spans="1:6" ht="15.75">
      <c r="A83" s="105" t="s">
        <v>18</v>
      </c>
      <c r="B83" s="37"/>
      <c r="C83" s="80"/>
      <c r="D83" s="80"/>
      <c r="E83" s="161"/>
      <c r="F83" s="106"/>
    </row>
    <row r="84" spans="1:6" ht="16.5" thickBot="1">
      <c r="A84" s="107" t="s">
        <v>19</v>
      </c>
      <c r="B84" s="108"/>
      <c r="C84" s="109"/>
      <c r="D84" s="109"/>
      <c r="E84" s="166"/>
      <c r="F84" s="110"/>
    </row>
    <row r="85" spans="1:6" ht="13.5" thickTop="1">
      <c r="A85" s="111"/>
    </row>
    <row r="86" spans="1:6">
      <c r="A86" s="112"/>
    </row>
    <row r="87" spans="1:6">
      <c r="A87" s="112"/>
    </row>
    <row r="88" spans="1:6">
      <c r="A88" s="125"/>
    </row>
    <row r="89" spans="1:6">
      <c r="A89" s="125"/>
    </row>
    <row r="90" spans="1:6">
      <c r="A90"/>
    </row>
    <row r="92" spans="1:6">
      <c r="A92"/>
    </row>
    <row r="113" spans="1:1">
      <c r="A113" s="112"/>
    </row>
    <row r="114" spans="1:1">
      <c r="A114" s="111"/>
    </row>
    <row r="115" spans="1:1">
      <c r="A115" s="111"/>
    </row>
    <row r="116" spans="1:1">
      <c r="A116" s="111"/>
    </row>
    <row r="117" spans="1:1">
      <c r="A117" s="111"/>
    </row>
    <row r="118" spans="1:1">
      <c r="A118" s="112"/>
    </row>
    <row r="119" spans="1:1">
      <c r="A119" s="111"/>
    </row>
    <row r="120" spans="1:1">
      <c r="A120" s="111"/>
    </row>
    <row r="121" spans="1:1">
      <c r="A121" s="111"/>
    </row>
    <row r="122" spans="1:1">
      <c r="A122" s="111"/>
    </row>
    <row r="123" spans="1:1">
      <c r="A123" s="111"/>
    </row>
    <row r="124" spans="1:1">
      <c r="A124" s="111"/>
    </row>
  </sheetData>
  <phoneticPr fontId="1" type="noConversion"/>
  <printOptions horizontalCentered="1" verticalCentered="1"/>
  <pageMargins left="0.24791666700000001" right="0.24791666700000001" top="0.73402777799999996" bottom="0.23402777799999999" header="0.51180555555555596" footer="0.51180555555555596"/>
  <pageSetup paperSize="5" scale="43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view="pageBreakPreview" zoomScaleSheetLayoutView="100" workbookViewId="0">
      <selection activeCell="B17" sqref="B17"/>
    </sheetView>
  </sheetViews>
  <sheetFormatPr defaultRowHeight="12.75"/>
  <cols>
    <col min="2" max="2" width="28.140625" customWidth="1"/>
    <col min="3" max="3" width="2.28515625" customWidth="1"/>
    <col min="4" max="4" width="12.7109375" bestFit="1" customWidth="1"/>
    <col min="6" max="6" width="7.5703125" customWidth="1"/>
    <col min="7" max="7" width="12.7109375" bestFit="1" customWidth="1"/>
  </cols>
  <sheetData>
    <row r="1" spans="1:8">
      <c r="A1" s="132" t="s">
        <v>32</v>
      </c>
    </row>
    <row r="4" spans="1:8" ht="14.25">
      <c r="A4" t="s">
        <v>35</v>
      </c>
      <c r="C4" t="s">
        <v>33</v>
      </c>
      <c r="D4" s="133">
        <v>1.0998000000000001</v>
      </c>
    </row>
    <row r="5" spans="1:8" ht="14.25">
      <c r="A5" t="s">
        <v>36</v>
      </c>
      <c r="C5" t="s">
        <v>33</v>
      </c>
      <c r="D5" s="133">
        <f>11.7</f>
        <v>11.7</v>
      </c>
    </row>
    <row r="6" spans="1:8" ht="14.25">
      <c r="A6" t="s">
        <v>37</v>
      </c>
      <c r="C6" t="s">
        <v>33</v>
      </c>
      <c r="D6" s="133">
        <v>1.0998000000000001</v>
      </c>
    </row>
    <row r="7" spans="1:8" ht="14.25">
      <c r="A7" t="s">
        <v>38</v>
      </c>
      <c r="C7" t="s">
        <v>33</v>
      </c>
      <c r="D7" s="134">
        <f>D13*11.7/2000</f>
        <v>2.0764505119453923E-4</v>
      </c>
    </row>
    <row r="11" spans="1:8">
      <c r="A11" t="s">
        <v>41</v>
      </c>
    </row>
    <row r="13" spans="1:8">
      <c r="B13" t="s">
        <v>34</v>
      </c>
      <c r="C13" t="s">
        <v>33</v>
      </c>
      <c r="D13" s="133">
        <f>26/732.5</f>
        <v>3.5494880546075087E-2</v>
      </c>
    </row>
    <row r="14" spans="1:8" ht="14.25">
      <c r="B14" t="s">
        <v>39</v>
      </c>
      <c r="G14" s="134">
        <f>26/732.5*11.7*1/2000</f>
        <v>2.0764505119453923E-4</v>
      </c>
      <c r="H14" t="s">
        <v>40</v>
      </c>
    </row>
  </sheetData>
  <phoneticPr fontId="1" type="noConversion"/>
  <printOptions verticalCentered="1"/>
  <pageMargins left="0.2" right="0.2" top="0.5" bottom="0.25" header="0.3" footer="0.3"/>
  <pageSetup scale="1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4"/>
  <sheetViews>
    <sheetView workbookViewId="0">
      <selection activeCell="B15" sqref="B15"/>
    </sheetView>
  </sheetViews>
  <sheetFormatPr defaultRowHeight="12.75"/>
  <cols>
    <col min="1" max="1" width="26.140625" customWidth="1"/>
    <col min="2" max="2" width="14.85546875" customWidth="1"/>
    <col min="3" max="3" width="27.140625" bestFit="1" customWidth="1"/>
  </cols>
  <sheetData>
    <row r="2" spans="1:3">
      <c r="A2" t="s">
        <v>44</v>
      </c>
    </row>
    <row r="8" spans="1:3">
      <c r="A8" s="167"/>
      <c r="B8" s="169" t="s">
        <v>45</v>
      </c>
      <c r="C8" s="168"/>
    </row>
    <row r="10" spans="1:3">
      <c r="A10" t="s">
        <v>47</v>
      </c>
      <c r="B10" s="168">
        <v>405206300</v>
      </c>
    </row>
    <row r="12" spans="1:3">
      <c r="A12" t="s">
        <v>46</v>
      </c>
      <c r="B12" s="168">
        <v>1119309200</v>
      </c>
    </row>
    <row r="14" spans="1:3">
      <c r="B14" s="168">
        <f>B10+B12</f>
        <v>1524515500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Footprint</vt:lpstr>
      <vt:lpstr>Conversions</vt:lpstr>
      <vt:lpstr>Source</vt:lpstr>
      <vt:lpstr>Conversions!Print_Area</vt:lpstr>
      <vt:lpstr>Footprint!Print_Area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J. Nitti III</cp:lastModifiedBy>
  <cp:lastPrinted>2011-03-30T13:15:47Z</cp:lastPrinted>
  <dcterms:created xsi:type="dcterms:W3CDTF">2010-02-02T02:33:29Z</dcterms:created>
  <dcterms:modified xsi:type="dcterms:W3CDTF">2011-07-22T16:43:11Z</dcterms:modified>
</cp:coreProperties>
</file>